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8"/>
  </bookViews>
  <sheets>
    <sheet name="Üfter" sheetId="1" r:id="rId1"/>
    <sheet name="Kolping" sheetId="2" r:id="rId2"/>
    <sheet name="Schützengilde" sheetId="3" r:id="rId3"/>
    <sheet name="Feuerwehr" sheetId="4" r:id="rId4"/>
    <sheet name="Königsblaue" sheetId="5" r:id="rId5"/>
    <sheet name="Nachbarschaft" sheetId="6" r:id="rId6"/>
    <sheet name="Badminton" sheetId="7" r:id="rId7"/>
    <sheet name="Sportfreunde" sheetId="8" r:id="rId8"/>
    <sheet name="Gesamt" sheetId="9" r:id="rId9"/>
    <sheet name="Mannschaften" sheetId="10" r:id="rId10"/>
  </sheets>
  <calcPr calcId="124519"/>
</workbook>
</file>

<file path=xl/calcChain.xml><?xml version="1.0" encoding="utf-8"?>
<calcChain xmlns="http://schemas.openxmlformats.org/spreadsheetml/2006/main">
  <c r="F30" i="9"/>
  <c r="L8"/>
  <c r="L19"/>
  <c r="L10"/>
  <c r="F34"/>
  <c r="F23"/>
  <c r="F18"/>
  <c r="F41"/>
  <c r="F31"/>
  <c r="L12"/>
  <c r="F6"/>
  <c r="L9"/>
  <c r="L11"/>
  <c r="L17"/>
  <c r="F39"/>
  <c r="F16"/>
  <c r="F29"/>
  <c r="F25"/>
  <c r="F17"/>
  <c r="F19"/>
  <c r="F7"/>
  <c r="F36"/>
  <c r="F35"/>
  <c r="F40"/>
  <c r="L18"/>
  <c r="F33"/>
  <c r="F12"/>
  <c r="F15"/>
  <c r="F27"/>
  <c r="F26"/>
  <c r="L13"/>
  <c r="F4"/>
  <c r="F32"/>
  <c r="L15"/>
  <c r="F22"/>
  <c r="F10"/>
  <c r="F24"/>
  <c r="F13"/>
  <c r="F20"/>
  <c r="F8"/>
  <c r="F38"/>
  <c r="F37"/>
  <c r="L14"/>
  <c r="F9"/>
  <c r="F28"/>
  <c r="F11"/>
  <c r="L7"/>
  <c r="L5"/>
  <c r="L4"/>
  <c r="L6"/>
  <c r="F5"/>
  <c r="F21"/>
  <c r="L16"/>
  <c r="F14"/>
  <c r="F14" i="8"/>
  <c r="F13"/>
  <c r="F12"/>
  <c r="F11"/>
  <c r="F10"/>
  <c r="F9"/>
  <c r="F8"/>
  <c r="F7"/>
  <c r="F6"/>
  <c r="F5"/>
  <c r="L10" s="1"/>
  <c r="F15" i="4"/>
  <c r="F14" i="7"/>
  <c r="F13"/>
  <c r="F12"/>
  <c r="F11"/>
  <c r="F10"/>
  <c r="F9"/>
  <c r="F8"/>
  <c r="F7"/>
  <c r="F6"/>
  <c r="F5"/>
  <c r="F14" i="6"/>
  <c r="F13"/>
  <c r="F12"/>
  <c r="F11"/>
  <c r="F10"/>
  <c r="F9"/>
  <c r="F8"/>
  <c r="F7"/>
  <c r="F6"/>
  <c r="F5"/>
  <c r="F14" i="5"/>
  <c r="F13"/>
  <c r="F12"/>
  <c r="F11"/>
  <c r="F10"/>
  <c r="F9"/>
  <c r="F8"/>
  <c r="F7"/>
  <c r="F6"/>
  <c r="F5"/>
  <c r="F14" i="4"/>
  <c r="F13"/>
  <c r="F12"/>
  <c r="F11"/>
  <c r="F10"/>
  <c r="F9"/>
  <c r="F8"/>
  <c r="F7"/>
  <c r="F6"/>
  <c r="F5"/>
  <c r="L10" s="1"/>
  <c r="F14" i="3"/>
  <c r="F13"/>
  <c r="F12"/>
  <c r="F11"/>
  <c r="F10"/>
  <c r="F9"/>
  <c r="F8"/>
  <c r="F7"/>
  <c r="F6"/>
  <c r="F5"/>
  <c r="L10" s="1"/>
  <c r="F14" i="2"/>
  <c r="F13"/>
  <c r="F12"/>
  <c r="F11"/>
  <c r="F10"/>
  <c r="F9"/>
  <c r="F8"/>
  <c r="F7"/>
  <c r="F6"/>
  <c r="F5"/>
  <c r="L10" s="1"/>
  <c r="F14" i="1"/>
  <c r="F13"/>
  <c r="F12"/>
  <c r="F11"/>
  <c r="F10"/>
  <c r="F9"/>
  <c r="F8"/>
  <c r="F7"/>
  <c r="F6"/>
  <c r="F5"/>
  <c r="L10" i="7" l="1"/>
  <c r="L5" i="8"/>
  <c r="L6"/>
  <c r="L7"/>
  <c r="L8"/>
  <c r="L9"/>
  <c r="L10" i="6"/>
  <c r="L10" i="5"/>
  <c r="L5" i="2"/>
  <c r="L6"/>
  <c r="L7"/>
  <c r="L8"/>
  <c r="L9"/>
  <c r="F16"/>
  <c r="L10" i="1"/>
  <c r="L5" i="7"/>
  <c r="L6"/>
  <c r="L7"/>
  <c r="L8"/>
  <c r="L9"/>
  <c r="L5" i="6"/>
  <c r="L6"/>
  <c r="L7"/>
  <c r="L8"/>
  <c r="L9"/>
  <c r="L5" i="5"/>
  <c r="L6"/>
  <c r="L7"/>
  <c r="L8"/>
  <c r="L9"/>
  <c r="L5" i="4"/>
  <c r="L6"/>
  <c r="L7"/>
  <c r="L8"/>
  <c r="L9"/>
  <c r="L5" i="3"/>
  <c r="L6"/>
  <c r="L7"/>
  <c r="L8"/>
  <c r="L9"/>
  <c r="L5" i="1"/>
  <c r="L6"/>
  <c r="L7"/>
  <c r="L8"/>
  <c r="L9"/>
  <c r="F17" i="8" l="1"/>
  <c r="F16"/>
  <c r="F17" i="2"/>
  <c r="F17" i="7"/>
  <c r="F16"/>
  <c r="F17" i="6"/>
  <c r="F16"/>
  <c r="F17" i="5"/>
  <c r="F16"/>
  <c r="F17" i="4"/>
  <c r="F16"/>
  <c r="F17" i="3"/>
  <c r="F16"/>
  <c r="F16" i="1"/>
  <c r="F17"/>
</calcChain>
</file>

<file path=xl/sharedStrings.xml><?xml version="1.0" encoding="utf-8"?>
<sst xmlns="http://schemas.openxmlformats.org/spreadsheetml/2006/main" count="505" uniqueCount="132">
  <si>
    <t>starten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</si>
  <si>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</si>
  <si>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</si>
  <si>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</si>
  <si>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</si>
  <si>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</si>
  <si>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</si>
  <si>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</si>
  <si>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</si>
  <si>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</si>
  <si>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</si>
  <si>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</si>
  <si>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</si>
  <si>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</si>
  <si>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</si>
  <si>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</si>
  <si>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</si>
  <si>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</si>
  <si>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</si>
  <si>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</si>
  <si>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</si>
  <si>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</si>
  <si>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</si>
  <si>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</si>
  <si>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</si>
  <si>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</si>
  <si>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</si>
  <si>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</si>
  <si>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für Alt Schermbeck</t>
  </si>
  <si>
    <t>Üfter Jagdhornbläser</t>
  </si>
  <si>
    <t>Westhoff</t>
  </si>
  <si>
    <t>Alfred</t>
  </si>
  <si>
    <t>Claudia</t>
  </si>
  <si>
    <t>Jens</t>
  </si>
  <si>
    <t>TripTrap</t>
  </si>
  <si>
    <t>Benno</t>
  </si>
  <si>
    <t>Deiters</t>
  </si>
  <si>
    <t>Mechthild</t>
  </si>
  <si>
    <t>Braukmann</t>
  </si>
  <si>
    <t>Brigitte</t>
  </si>
  <si>
    <t xml:space="preserve">Kolpingfamilie </t>
  </si>
  <si>
    <t>Aehling</t>
  </si>
  <si>
    <t>Marion</t>
  </si>
  <si>
    <t>Hülsdünker</t>
  </si>
  <si>
    <t>Christa</t>
  </si>
  <si>
    <t>Peter</t>
  </si>
  <si>
    <t>Tenk</t>
  </si>
  <si>
    <t>Heinz</t>
  </si>
  <si>
    <t>Hessbrüggen</t>
  </si>
  <si>
    <t>Guido</t>
  </si>
  <si>
    <t>Wilsing</t>
  </si>
  <si>
    <t>Monika</t>
  </si>
  <si>
    <t>Stenkamp</t>
  </si>
  <si>
    <t>Ludwig</t>
  </si>
  <si>
    <t>Stenert</t>
  </si>
  <si>
    <t>Franz-Josef</t>
  </si>
  <si>
    <t>Schützengilde</t>
  </si>
  <si>
    <t>Bienbeck</t>
  </si>
  <si>
    <t>Hendrik</t>
  </si>
  <si>
    <t>Teske</t>
  </si>
  <si>
    <t>Hansjörg</t>
  </si>
  <si>
    <t>Hörning</t>
  </si>
  <si>
    <t>Thomas</t>
  </si>
  <si>
    <t>Hegemann</t>
  </si>
  <si>
    <t>Heiner</t>
  </si>
  <si>
    <t>Jürgen</t>
  </si>
  <si>
    <t>Höller</t>
  </si>
  <si>
    <t>Nico</t>
  </si>
  <si>
    <t>Scholtholt</t>
  </si>
  <si>
    <t>Sophie</t>
  </si>
  <si>
    <t>Fasselt</t>
  </si>
  <si>
    <t>Stefan</t>
  </si>
  <si>
    <t>Feuerwehr Löschzug</t>
  </si>
  <si>
    <t>Martin</t>
  </si>
  <si>
    <t>Schumann</t>
  </si>
  <si>
    <t>Maike</t>
  </si>
  <si>
    <t>Wendt</t>
  </si>
  <si>
    <t>Christian</t>
  </si>
  <si>
    <t>Nappenfeld</t>
  </si>
  <si>
    <t>Leon</t>
  </si>
  <si>
    <t>Niels</t>
  </si>
  <si>
    <t>Jonas</t>
  </si>
  <si>
    <t>Lea</t>
  </si>
  <si>
    <t>Rößmann</t>
  </si>
  <si>
    <t>Schüssler</t>
  </si>
  <si>
    <t>Andreas</t>
  </si>
  <si>
    <t>Königsblaue Schermbecker</t>
  </si>
  <si>
    <t>Ziese</t>
  </si>
  <si>
    <t>Dustin</t>
  </si>
  <si>
    <t>Janz</t>
  </si>
  <si>
    <t>Karsten</t>
  </si>
  <si>
    <t>Becker</t>
  </si>
  <si>
    <t>Alexander</t>
  </si>
  <si>
    <t>Ulli</t>
  </si>
  <si>
    <t>Halbsguth</t>
  </si>
  <si>
    <t>Uli</t>
  </si>
  <si>
    <t>Lohmann</t>
  </si>
  <si>
    <t>Dirk</t>
  </si>
  <si>
    <t>Francesconi</t>
  </si>
  <si>
    <t>Nachbarschaft Kilianstr.</t>
  </si>
  <si>
    <t>Derwing</t>
  </si>
  <si>
    <t>M-Luise</t>
  </si>
  <si>
    <t>Franzi</t>
  </si>
  <si>
    <t>Ulla</t>
  </si>
  <si>
    <t>Ruthert</t>
  </si>
  <si>
    <t>Jörg</t>
  </si>
  <si>
    <t>Underberg</t>
  </si>
  <si>
    <t>Carina</t>
  </si>
  <si>
    <t>Waldemar</t>
  </si>
  <si>
    <t>SV Badminton</t>
  </si>
  <si>
    <t>Friedmann</t>
  </si>
  <si>
    <t>Reckwardt</t>
  </si>
  <si>
    <t>Horst</t>
  </si>
  <si>
    <t>Marsfeld</t>
  </si>
  <si>
    <t>Oliver</t>
  </si>
  <si>
    <t>Viktoria</t>
  </si>
  <si>
    <t>Rausse-Marsfeld</t>
  </si>
  <si>
    <t>Rüster Sportfreunde</t>
  </si>
  <si>
    <t>Gabi</t>
  </si>
  <si>
    <t>Döing</t>
  </si>
  <si>
    <t>Klemens</t>
  </si>
  <si>
    <t>Schießstand</t>
  </si>
  <si>
    <t>allg. Bürgerschützenverein</t>
  </si>
  <si>
    <t>Mannschaft</t>
  </si>
  <si>
    <t>Ringe</t>
  </si>
  <si>
    <t>Feuerwehr</t>
  </si>
  <si>
    <t>Sportfreunde</t>
  </si>
  <si>
    <t>BSV Kilian Alt Schermbeck</t>
  </si>
  <si>
    <t>Alt Schermbeck</t>
  </si>
  <si>
    <t>Mannschaftswertung Aufgelegtschießen der Bürgerschützenvereine  2018</t>
  </si>
  <si>
    <t>Männlich</t>
  </si>
  <si>
    <t>Weiblich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</si>
</sst>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3" xfId="0" applyBorder="1" applyAlignment="1"/>
    <xf numFmtId="0" fontId="0" fillId="0" borderId="0" xfId="0" applyAlignment="1"/>
    <xf numFmtId="0" fontId="1" fillId="0" borderId="0" xfId="0" applyFont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" sqref="B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29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30</v>
      </c>
      <c r="C5" t="s">
        <v>31</v>
      </c>
      <c r="D5" s="9">
        <v>90.3</v>
      </c>
      <c r="E5" s="9">
        <v>97.2</v>
      </c>
      <c r="F5" s="9">
        <f>SUM(D5:E5)</f>
        <v>187.5</v>
      </c>
      <c r="J5" s="6"/>
      <c r="K5" s="10" t="s">
        <v>12</v>
      </c>
      <c r="L5" s="10">
        <f>LARGE(F5:F15,1)</f>
        <v>195.7</v>
      </c>
      <c r="M5" s="10" t="s">
        <v>13</v>
      </c>
      <c r="N5" s="8"/>
    </row>
    <row r="6" spans="1:15">
      <c r="A6">
        <v>2</v>
      </c>
      <c r="B6" t="s">
        <v>30</v>
      </c>
      <c r="C6" t="s">
        <v>32</v>
      </c>
      <c r="D6" s="9">
        <v>83.8</v>
      </c>
      <c r="E6" s="9">
        <v>90.4</v>
      </c>
      <c r="F6" s="9">
        <f t="shared" ref="F6:F14" si="0">SUM(D6:E6)</f>
        <v>174.2</v>
      </c>
      <c r="J6" s="6"/>
      <c r="K6" s="10" t="s">
        <v>14</v>
      </c>
      <c r="L6" s="10">
        <f>LARGE(F5:F15,2)</f>
        <v>194</v>
      </c>
      <c r="M6" s="10" t="s">
        <v>15</v>
      </c>
      <c r="N6" s="8"/>
    </row>
    <row r="7" spans="1:15">
      <c r="A7">
        <v>3</v>
      </c>
      <c r="B7" t="s">
        <v>30</v>
      </c>
      <c r="C7" t="s">
        <v>33</v>
      </c>
      <c r="D7" s="9">
        <v>91.8</v>
      </c>
      <c r="E7" s="9">
        <v>92.4</v>
      </c>
      <c r="F7" s="9">
        <f t="shared" si="0"/>
        <v>184.2</v>
      </c>
      <c r="J7" s="6"/>
      <c r="K7" s="10" t="s">
        <v>16</v>
      </c>
      <c r="L7" s="10">
        <f>LARGE(F5:F15,3)</f>
        <v>193.8</v>
      </c>
      <c r="M7" s="10" t="s">
        <v>17</v>
      </c>
      <c r="N7" s="8"/>
    </row>
    <row r="8" spans="1:15">
      <c r="A8">
        <v>4</v>
      </c>
      <c r="B8" t="s">
        <v>34</v>
      </c>
      <c r="C8" t="s">
        <v>35</v>
      </c>
      <c r="D8" s="9">
        <v>96.8</v>
      </c>
      <c r="E8" s="9">
        <v>97.2</v>
      </c>
      <c r="F8" s="9">
        <f t="shared" si="0"/>
        <v>194</v>
      </c>
      <c r="J8" s="6"/>
      <c r="K8" s="10" t="s">
        <v>18</v>
      </c>
      <c r="L8" s="10">
        <f>LARGE(F5:F15,4)</f>
        <v>187.5</v>
      </c>
      <c r="M8" s="10" t="s">
        <v>19</v>
      </c>
      <c r="N8" s="8"/>
    </row>
    <row r="9" spans="1:15">
      <c r="A9">
        <v>5</v>
      </c>
      <c r="B9" t="s">
        <v>36</v>
      </c>
      <c r="C9" t="s">
        <v>37</v>
      </c>
      <c r="D9" s="9">
        <v>94.3</v>
      </c>
      <c r="E9" s="9">
        <v>99.5</v>
      </c>
      <c r="F9" s="9">
        <f t="shared" si="0"/>
        <v>193.8</v>
      </c>
      <c r="J9" s="6"/>
      <c r="K9" s="10" t="s">
        <v>20</v>
      </c>
      <c r="L9" s="10">
        <f>LARGE(F5:F15,5)</f>
        <v>184.2</v>
      </c>
      <c r="M9" s="10" t="s">
        <v>21</v>
      </c>
      <c r="N9" s="8"/>
    </row>
    <row r="10" spans="1:15">
      <c r="A10">
        <v>6</v>
      </c>
      <c r="B10" t="s">
        <v>38</v>
      </c>
      <c r="C10" t="s">
        <v>39</v>
      </c>
      <c r="D10" s="9">
        <v>97.4</v>
      </c>
      <c r="E10" s="9">
        <v>98.3</v>
      </c>
      <c r="F10" s="9">
        <f t="shared" si="0"/>
        <v>195.7</v>
      </c>
      <c r="J10" s="6"/>
      <c r="K10" s="10" t="s">
        <v>22</v>
      </c>
      <c r="L10" s="10">
        <f>LARGE(F5:F15,6)</f>
        <v>174.2</v>
      </c>
      <c r="M10" s="10" t="s">
        <v>23</v>
      </c>
      <c r="N10" s="8"/>
    </row>
    <row r="11" spans="1:15">
      <c r="A11">
        <v>7</v>
      </c>
      <c r="D11" s="9"/>
      <c r="E11" s="9"/>
      <c r="F11" s="9">
        <f t="shared" si="0"/>
        <v>0</v>
      </c>
      <c r="J11" s="6"/>
      <c r="K11" s="10"/>
      <c r="L11" s="10"/>
      <c r="M11" s="10"/>
      <c r="N11" s="8"/>
    </row>
    <row r="12" spans="1:15">
      <c r="A12">
        <v>8</v>
      </c>
      <c r="D12" s="9"/>
      <c r="E12" s="9"/>
      <c r="F12" s="9">
        <f t="shared" si="0"/>
        <v>0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1129.4000000000001</v>
      </c>
      <c r="G16" t="s">
        <v>26</v>
      </c>
    </row>
    <row r="17" spans="4:7">
      <c r="D17" s="20" t="s">
        <v>27</v>
      </c>
      <c r="E17" s="20"/>
      <c r="F17" s="9">
        <f>AVERAGE(L5:L10)</f>
        <v>188.23333333333335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5" sqref="A5:A12"/>
    </sheetView>
  </sheetViews>
  <sheetFormatPr baseColWidth="10" defaultRowHeight="15"/>
  <cols>
    <col min="2" max="2" width="14.7109375" bestFit="1" customWidth="1"/>
    <col min="3" max="3" width="3.28515625" customWidth="1"/>
    <col min="4" max="4" width="24.85546875" bestFit="1" customWidth="1"/>
    <col min="5" max="5" width="2.5703125" customWidth="1"/>
    <col min="8" max="8" width="11.42578125" style="14"/>
  </cols>
  <sheetData>
    <row r="1" spans="1:10" ht="15.75">
      <c r="A1" s="21" t="s">
        <v>129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>
      <c r="A2" s="22"/>
      <c r="B2" s="22"/>
      <c r="C2" s="22"/>
      <c r="D2" s="22"/>
      <c r="E2" s="22"/>
      <c r="F2" s="22"/>
      <c r="G2" s="22"/>
      <c r="H2" s="22"/>
      <c r="I2" s="22"/>
      <c r="J2" s="22"/>
    </row>
    <row r="4" spans="1:10">
      <c r="A4" s="15"/>
      <c r="B4" s="16" t="s">
        <v>121</v>
      </c>
      <c r="C4" s="15"/>
      <c r="D4" s="17" t="s">
        <v>122</v>
      </c>
      <c r="E4" s="15"/>
      <c r="F4" s="17" t="s">
        <v>123</v>
      </c>
      <c r="G4" s="15"/>
      <c r="H4" s="17" t="s">
        <v>124</v>
      </c>
      <c r="I4" s="15"/>
      <c r="J4" s="15"/>
    </row>
    <row r="5" spans="1:10">
      <c r="A5">
        <v>1</v>
      </c>
      <c r="B5" t="s">
        <v>128</v>
      </c>
      <c r="D5" t="s">
        <v>127</v>
      </c>
      <c r="F5" t="s">
        <v>29</v>
      </c>
      <c r="H5" s="14">
        <v>1129.4000000000001</v>
      </c>
    </row>
    <row r="6" spans="1:10">
      <c r="A6">
        <v>2</v>
      </c>
      <c r="B6" t="s">
        <v>128</v>
      </c>
      <c r="D6" t="s">
        <v>127</v>
      </c>
      <c r="F6" t="s">
        <v>40</v>
      </c>
      <c r="H6" s="14">
        <v>1121</v>
      </c>
    </row>
    <row r="7" spans="1:10">
      <c r="A7">
        <v>3</v>
      </c>
      <c r="B7" t="s">
        <v>128</v>
      </c>
      <c r="D7" t="s">
        <v>127</v>
      </c>
      <c r="F7" t="s">
        <v>56</v>
      </c>
      <c r="H7" s="14">
        <v>1117</v>
      </c>
    </row>
    <row r="8" spans="1:10">
      <c r="A8">
        <v>4</v>
      </c>
      <c r="B8" t="s">
        <v>128</v>
      </c>
      <c r="D8" t="s">
        <v>127</v>
      </c>
      <c r="F8" t="s">
        <v>125</v>
      </c>
      <c r="H8" s="14">
        <v>1116.4000000000001</v>
      </c>
    </row>
    <row r="9" spans="1:10">
      <c r="A9">
        <v>5</v>
      </c>
      <c r="B9" t="s">
        <v>128</v>
      </c>
      <c r="D9" t="s">
        <v>127</v>
      </c>
      <c r="F9" t="s">
        <v>86</v>
      </c>
      <c r="H9" s="14">
        <v>1110</v>
      </c>
    </row>
    <row r="10" spans="1:10">
      <c r="A10">
        <v>6</v>
      </c>
      <c r="B10" t="s">
        <v>128</v>
      </c>
      <c r="D10" t="s">
        <v>127</v>
      </c>
      <c r="F10" t="s">
        <v>99</v>
      </c>
      <c r="H10" s="14">
        <v>1089.8</v>
      </c>
    </row>
    <row r="11" spans="1:10">
      <c r="A11">
        <v>7</v>
      </c>
      <c r="B11" t="s">
        <v>128</v>
      </c>
      <c r="D11" t="s">
        <v>127</v>
      </c>
      <c r="F11" t="s">
        <v>109</v>
      </c>
      <c r="H11" s="14">
        <v>873.2</v>
      </c>
    </row>
    <row r="12" spans="1:10">
      <c r="A12">
        <v>8</v>
      </c>
      <c r="B12" t="s">
        <v>128</v>
      </c>
      <c r="D12" t="s">
        <v>127</v>
      </c>
      <c r="F12" t="s">
        <v>126</v>
      </c>
      <c r="H12" s="14">
        <v>369.3</v>
      </c>
    </row>
  </sheetData>
  <sortState ref="B4:H12">
    <sortCondition descending="1" ref="H4:H12"/>
  </sortState>
  <mergeCells count="2">
    <mergeCell ref="A1:J1"/>
    <mergeCell ref="A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" sqref="B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40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41</v>
      </c>
      <c r="C5" t="s">
        <v>42</v>
      </c>
      <c r="D5" s="9">
        <v>97.8</v>
      </c>
      <c r="E5" s="9">
        <v>97.6</v>
      </c>
      <c r="F5" s="9">
        <f>SUM(D5:E5)</f>
        <v>195.39999999999998</v>
      </c>
      <c r="J5" s="6"/>
      <c r="K5" s="10" t="s">
        <v>12</v>
      </c>
      <c r="L5" s="10">
        <f>LARGE(F5:F15,1)</f>
        <v>195.39999999999998</v>
      </c>
      <c r="M5" s="10" t="s">
        <v>13</v>
      </c>
      <c r="N5" s="8"/>
    </row>
    <row r="6" spans="1:15">
      <c r="A6">
        <v>2</v>
      </c>
      <c r="B6" t="s">
        <v>43</v>
      </c>
      <c r="C6" t="s">
        <v>44</v>
      </c>
      <c r="D6" s="9">
        <v>94.2</v>
      </c>
      <c r="E6" s="9">
        <v>97.8</v>
      </c>
      <c r="F6" s="9">
        <f t="shared" ref="F6:F14" si="0">SUM(D6:E6)</f>
        <v>192</v>
      </c>
      <c r="J6" s="6"/>
      <c r="K6" s="10" t="s">
        <v>14</v>
      </c>
      <c r="L6" s="10">
        <f>LARGE(F5:F15,2)</f>
        <v>192</v>
      </c>
      <c r="M6" s="10" t="s">
        <v>15</v>
      </c>
      <c r="N6" s="8"/>
    </row>
    <row r="7" spans="1:15">
      <c r="A7">
        <v>3</v>
      </c>
      <c r="B7" t="s">
        <v>43</v>
      </c>
      <c r="C7" t="s">
        <v>45</v>
      </c>
      <c r="D7" s="9">
        <v>90</v>
      </c>
      <c r="E7" s="9">
        <v>97.9</v>
      </c>
      <c r="F7" s="9">
        <f t="shared" si="0"/>
        <v>187.9</v>
      </c>
      <c r="J7" s="6"/>
      <c r="K7" s="10" t="s">
        <v>16</v>
      </c>
      <c r="L7" s="10">
        <f>LARGE(F5:F15,3)</f>
        <v>188.9</v>
      </c>
      <c r="M7" s="10" t="s">
        <v>17</v>
      </c>
      <c r="N7" s="8"/>
    </row>
    <row r="8" spans="1:15">
      <c r="A8">
        <v>4</v>
      </c>
      <c r="B8" t="s">
        <v>46</v>
      </c>
      <c r="C8" t="s">
        <v>47</v>
      </c>
      <c r="D8" s="9">
        <v>87</v>
      </c>
      <c r="E8" s="9">
        <v>93.3</v>
      </c>
      <c r="F8" s="9">
        <f t="shared" si="0"/>
        <v>180.3</v>
      </c>
      <c r="J8" s="6"/>
      <c r="K8" s="10" t="s">
        <v>18</v>
      </c>
      <c r="L8" s="10">
        <f>LARGE(F5:F15,4)</f>
        <v>187.9</v>
      </c>
      <c r="M8" s="10" t="s">
        <v>19</v>
      </c>
      <c r="N8" s="8"/>
    </row>
    <row r="9" spans="1:15">
      <c r="A9">
        <v>5</v>
      </c>
      <c r="B9" t="s">
        <v>48</v>
      </c>
      <c r="C9" t="s">
        <v>49</v>
      </c>
      <c r="D9" s="9">
        <v>94.7</v>
      </c>
      <c r="E9" s="9">
        <v>94.2</v>
      </c>
      <c r="F9" s="9">
        <f t="shared" si="0"/>
        <v>188.9</v>
      </c>
      <c r="J9" s="6"/>
      <c r="K9" s="10" t="s">
        <v>20</v>
      </c>
      <c r="L9" s="10">
        <f>LARGE(F5:F15,5)</f>
        <v>180.3</v>
      </c>
      <c r="M9" s="10" t="s">
        <v>21</v>
      </c>
      <c r="N9" s="8"/>
    </row>
    <row r="10" spans="1:15">
      <c r="A10">
        <v>6</v>
      </c>
      <c r="B10" t="s">
        <v>50</v>
      </c>
      <c r="C10" t="s">
        <v>51</v>
      </c>
      <c r="D10" s="9">
        <v>88.1</v>
      </c>
      <c r="E10" s="9">
        <v>88.4</v>
      </c>
      <c r="F10" s="9">
        <f t="shared" si="0"/>
        <v>176.5</v>
      </c>
      <c r="J10" s="6"/>
      <c r="K10" s="10" t="s">
        <v>22</v>
      </c>
      <c r="L10" s="10">
        <f>LARGE(F5:F15,6)</f>
        <v>176.5</v>
      </c>
      <c r="M10" s="10" t="s">
        <v>23</v>
      </c>
      <c r="N10" s="8"/>
    </row>
    <row r="11" spans="1:15">
      <c r="A11">
        <v>7</v>
      </c>
      <c r="B11" t="s">
        <v>52</v>
      </c>
      <c r="C11" t="s">
        <v>53</v>
      </c>
      <c r="D11" s="9">
        <v>83.1</v>
      </c>
      <c r="E11" s="9">
        <v>86.8</v>
      </c>
      <c r="F11" s="9">
        <f t="shared" si="0"/>
        <v>169.89999999999998</v>
      </c>
      <c r="J11" s="6"/>
      <c r="K11" s="10"/>
      <c r="L11" s="10"/>
      <c r="M11" s="10"/>
      <c r="N11" s="8"/>
    </row>
    <row r="12" spans="1:15">
      <c r="A12">
        <v>8</v>
      </c>
      <c r="B12" t="s">
        <v>54</v>
      </c>
      <c r="C12" t="s">
        <v>55</v>
      </c>
      <c r="D12" s="9">
        <v>86.8</v>
      </c>
      <c r="E12" s="9">
        <v>82.9</v>
      </c>
      <c r="F12" s="9">
        <f t="shared" si="0"/>
        <v>169.7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1121</v>
      </c>
      <c r="G16" t="s">
        <v>26</v>
      </c>
    </row>
    <row r="17" spans="4:7">
      <c r="D17" s="20" t="s">
        <v>27</v>
      </c>
      <c r="E17" s="20"/>
      <c r="F17" s="9">
        <f>AVERAGE(L5:L10)</f>
        <v>186.83333333333334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5" sqref="B5:F1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56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57</v>
      </c>
      <c r="C5" t="s">
        <v>58</v>
      </c>
      <c r="D5" s="9">
        <v>93.1</v>
      </c>
      <c r="E5" s="9">
        <v>97.7</v>
      </c>
      <c r="F5" s="9">
        <f>SUM(D5:E5)</f>
        <v>190.8</v>
      </c>
      <c r="J5" s="6"/>
      <c r="K5" s="10" t="s">
        <v>12</v>
      </c>
      <c r="L5" s="10">
        <f>LARGE(F5:F15,1)</f>
        <v>190.8</v>
      </c>
      <c r="M5" s="10" t="s">
        <v>13</v>
      </c>
      <c r="N5" s="8"/>
    </row>
    <row r="6" spans="1:15">
      <c r="A6">
        <v>2</v>
      </c>
      <c r="B6" t="s">
        <v>59</v>
      </c>
      <c r="C6" t="s">
        <v>60</v>
      </c>
      <c r="D6" s="9">
        <v>93.8</v>
      </c>
      <c r="E6" s="9">
        <v>90.5</v>
      </c>
      <c r="F6" s="9">
        <f t="shared" ref="F6:F14" si="0">SUM(D6:E6)</f>
        <v>184.3</v>
      </c>
      <c r="J6" s="6"/>
      <c r="K6" s="10" t="s">
        <v>14</v>
      </c>
      <c r="L6" s="10">
        <f>LARGE(F5:F15,2)</f>
        <v>188.2</v>
      </c>
      <c r="M6" s="10" t="s">
        <v>15</v>
      </c>
      <c r="N6" s="8"/>
    </row>
    <row r="7" spans="1:15">
      <c r="A7">
        <v>3</v>
      </c>
      <c r="B7" t="s">
        <v>61</v>
      </c>
      <c r="C7" t="s">
        <v>62</v>
      </c>
      <c r="D7" s="9">
        <v>93</v>
      </c>
      <c r="E7" s="9">
        <v>94.7</v>
      </c>
      <c r="F7" s="9">
        <f t="shared" si="0"/>
        <v>187.7</v>
      </c>
      <c r="J7" s="6"/>
      <c r="K7" s="10" t="s">
        <v>16</v>
      </c>
      <c r="L7" s="10">
        <f>LARGE(F5:F15,3)</f>
        <v>187.7</v>
      </c>
      <c r="M7" s="10" t="s">
        <v>17</v>
      </c>
      <c r="N7" s="8"/>
    </row>
    <row r="8" spans="1:15">
      <c r="A8">
        <v>4</v>
      </c>
      <c r="B8" t="s">
        <v>63</v>
      </c>
      <c r="C8" t="s">
        <v>64</v>
      </c>
      <c r="D8" s="9">
        <v>90.3</v>
      </c>
      <c r="E8" s="9">
        <v>92</v>
      </c>
      <c r="F8" s="9">
        <f t="shared" si="0"/>
        <v>182.3</v>
      </c>
      <c r="J8" s="6"/>
      <c r="K8" s="10" t="s">
        <v>18</v>
      </c>
      <c r="L8" s="10">
        <f>LARGE(F5:F15,4)</f>
        <v>184.3</v>
      </c>
      <c r="M8" s="10" t="s">
        <v>19</v>
      </c>
      <c r="N8" s="8"/>
    </row>
    <row r="9" spans="1:15">
      <c r="A9">
        <v>5</v>
      </c>
      <c r="B9" t="s">
        <v>41</v>
      </c>
      <c r="C9" t="s">
        <v>65</v>
      </c>
      <c r="D9" s="9">
        <v>96.3</v>
      </c>
      <c r="E9" s="9">
        <v>91.9</v>
      </c>
      <c r="F9" s="9">
        <f t="shared" si="0"/>
        <v>188.2</v>
      </c>
      <c r="J9" s="6"/>
      <c r="K9" s="10" t="s">
        <v>20</v>
      </c>
      <c r="L9" s="10">
        <f>LARGE(F5:F15,5)</f>
        <v>183.7</v>
      </c>
      <c r="M9" s="10" t="s">
        <v>21</v>
      </c>
      <c r="N9" s="8"/>
    </row>
    <row r="10" spans="1:15">
      <c r="A10">
        <v>6</v>
      </c>
      <c r="B10" t="s">
        <v>66</v>
      </c>
      <c r="C10" t="s">
        <v>67</v>
      </c>
      <c r="D10" s="9">
        <v>96.6</v>
      </c>
      <c r="E10" s="9">
        <v>87.1</v>
      </c>
      <c r="F10" s="9">
        <f t="shared" si="0"/>
        <v>183.7</v>
      </c>
      <c r="J10" s="6"/>
      <c r="K10" s="10" t="s">
        <v>22</v>
      </c>
      <c r="L10" s="10">
        <f>LARGE(F5:F15,6)</f>
        <v>182.3</v>
      </c>
      <c r="M10" s="10" t="s">
        <v>23</v>
      </c>
      <c r="N10" s="8"/>
    </row>
    <row r="11" spans="1:15">
      <c r="A11">
        <v>7</v>
      </c>
      <c r="B11" t="s">
        <v>68</v>
      </c>
      <c r="C11" t="s">
        <v>69</v>
      </c>
      <c r="D11" s="9">
        <v>92.3</v>
      </c>
      <c r="E11" s="9">
        <v>82.9</v>
      </c>
      <c r="F11" s="9">
        <f t="shared" si="0"/>
        <v>175.2</v>
      </c>
      <c r="J11" s="6"/>
      <c r="K11" s="10"/>
      <c r="L11" s="10"/>
      <c r="M11" s="10"/>
      <c r="N11" s="8"/>
    </row>
    <row r="12" spans="1:15">
      <c r="A12">
        <v>8</v>
      </c>
      <c r="B12" t="s">
        <v>70</v>
      </c>
      <c r="C12" t="s">
        <v>71</v>
      </c>
      <c r="D12" s="9">
        <v>84.6</v>
      </c>
      <c r="E12" s="9">
        <v>92.1</v>
      </c>
      <c r="F12" s="9">
        <f t="shared" si="0"/>
        <v>176.7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1117</v>
      </c>
      <c r="G16" t="s">
        <v>26</v>
      </c>
    </row>
    <row r="17" spans="4:7">
      <c r="D17" s="20" t="s">
        <v>27</v>
      </c>
      <c r="E17" s="20"/>
      <c r="F17" s="9">
        <f>AVERAGE(L5:L10)</f>
        <v>186.16666666666666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5" sqref="B5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72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50</v>
      </c>
      <c r="C5" t="s">
        <v>73</v>
      </c>
      <c r="D5" s="9">
        <v>100.8</v>
      </c>
      <c r="E5" s="9">
        <v>99.1</v>
      </c>
      <c r="F5" s="9">
        <f>SUM(D5:E5)</f>
        <v>199.89999999999998</v>
      </c>
      <c r="J5" s="6"/>
      <c r="K5" s="10" t="s">
        <v>12</v>
      </c>
      <c r="L5" s="10">
        <f>LARGE(F5:F15,1)</f>
        <v>199.89999999999998</v>
      </c>
      <c r="M5" s="10" t="s">
        <v>13</v>
      </c>
      <c r="N5" s="8"/>
    </row>
    <row r="6" spans="1:15">
      <c r="A6">
        <v>2</v>
      </c>
      <c r="B6" t="s">
        <v>74</v>
      </c>
      <c r="C6" t="s">
        <v>75</v>
      </c>
      <c r="D6" s="9">
        <v>92</v>
      </c>
      <c r="E6" s="9">
        <v>88</v>
      </c>
      <c r="F6" s="9">
        <f t="shared" ref="F6:F15" si="0">SUM(D6:E6)</f>
        <v>180</v>
      </c>
      <c r="J6" s="6"/>
      <c r="K6" s="10" t="s">
        <v>14</v>
      </c>
      <c r="L6" s="10">
        <f>LARGE(F5:F15,2)</f>
        <v>187.8</v>
      </c>
      <c r="M6" s="10" t="s">
        <v>15</v>
      </c>
      <c r="N6" s="8"/>
    </row>
    <row r="7" spans="1:15">
      <c r="A7">
        <v>3</v>
      </c>
      <c r="B7" t="s">
        <v>76</v>
      </c>
      <c r="C7" t="s">
        <v>77</v>
      </c>
      <c r="D7" s="9">
        <v>91.9</v>
      </c>
      <c r="E7" s="9">
        <v>89</v>
      </c>
      <c r="F7" s="9">
        <f t="shared" si="0"/>
        <v>180.9</v>
      </c>
      <c r="J7" s="6"/>
      <c r="K7" s="10" t="s">
        <v>16</v>
      </c>
      <c r="L7" s="10">
        <f>LARGE(F5:F15,3)</f>
        <v>187.10000000000002</v>
      </c>
      <c r="M7" s="10" t="s">
        <v>17</v>
      </c>
      <c r="N7" s="8"/>
    </row>
    <row r="8" spans="1:15">
      <c r="A8">
        <v>4</v>
      </c>
      <c r="B8" t="s">
        <v>50</v>
      </c>
      <c r="C8" t="s">
        <v>71</v>
      </c>
      <c r="D8" s="9">
        <v>88.3</v>
      </c>
      <c r="E8" s="9">
        <v>92.4</v>
      </c>
      <c r="F8" s="9">
        <f t="shared" si="0"/>
        <v>180.7</v>
      </c>
      <c r="J8" s="6"/>
      <c r="K8" s="10" t="s">
        <v>18</v>
      </c>
      <c r="L8" s="10">
        <f>LARGE(F5:F15,4)</f>
        <v>180.9</v>
      </c>
      <c r="M8" s="10" t="s">
        <v>19</v>
      </c>
      <c r="N8" s="8"/>
    </row>
    <row r="9" spans="1:15">
      <c r="A9">
        <v>5</v>
      </c>
      <c r="B9" t="s">
        <v>78</v>
      </c>
      <c r="C9" t="s">
        <v>79</v>
      </c>
      <c r="D9" s="9">
        <v>94.4</v>
      </c>
      <c r="E9" s="9">
        <v>92.7</v>
      </c>
      <c r="F9" s="9">
        <f t="shared" si="0"/>
        <v>187.10000000000002</v>
      </c>
      <c r="J9" s="6"/>
      <c r="K9" s="10" t="s">
        <v>20</v>
      </c>
      <c r="L9" s="10">
        <f>LARGE(F5:F15,5)</f>
        <v>180.7</v>
      </c>
      <c r="M9" s="10" t="s">
        <v>21</v>
      </c>
      <c r="N9" s="8"/>
    </row>
    <row r="10" spans="1:15">
      <c r="A10">
        <v>6</v>
      </c>
      <c r="B10" t="s">
        <v>78</v>
      </c>
      <c r="C10" t="s">
        <v>80</v>
      </c>
      <c r="D10" s="9">
        <v>92.8</v>
      </c>
      <c r="E10" s="9">
        <v>95</v>
      </c>
      <c r="F10" s="9">
        <f t="shared" si="0"/>
        <v>187.8</v>
      </c>
      <c r="J10" s="6"/>
      <c r="K10" s="10" t="s">
        <v>22</v>
      </c>
      <c r="L10" s="10">
        <f>LARGE(F5:F15,6)</f>
        <v>180</v>
      </c>
      <c r="M10" s="10" t="s">
        <v>23</v>
      </c>
      <c r="N10" s="8"/>
    </row>
    <row r="11" spans="1:15">
      <c r="A11">
        <v>7</v>
      </c>
      <c r="B11" t="s">
        <v>74</v>
      </c>
      <c r="C11" t="s">
        <v>81</v>
      </c>
      <c r="D11" s="9">
        <v>88.3</v>
      </c>
      <c r="E11" s="9">
        <v>88.1</v>
      </c>
      <c r="F11" s="9">
        <f t="shared" si="0"/>
        <v>176.39999999999998</v>
      </c>
      <c r="J11" s="6"/>
      <c r="K11" s="10"/>
      <c r="L11" s="10"/>
      <c r="M11" s="10"/>
      <c r="N11" s="8"/>
    </row>
    <row r="12" spans="1:15">
      <c r="A12">
        <v>8</v>
      </c>
      <c r="B12" t="s">
        <v>74</v>
      </c>
      <c r="C12" t="s">
        <v>82</v>
      </c>
      <c r="D12" s="9">
        <v>75.8</v>
      </c>
      <c r="E12" s="9">
        <v>77.8</v>
      </c>
      <c r="F12" s="9">
        <f t="shared" si="0"/>
        <v>153.6</v>
      </c>
      <c r="J12" s="6"/>
      <c r="K12" s="10" t="s">
        <v>24</v>
      </c>
      <c r="L12" s="10"/>
      <c r="M12" s="10"/>
      <c r="N12" s="8"/>
    </row>
    <row r="13" spans="1:15">
      <c r="B13" t="s">
        <v>83</v>
      </c>
      <c r="C13" t="s">
        <v>65</v>
      </c>
      <c r="D13" s="9">
        <v>86.4</v>
      </c>
      <c r="E13" s="9">
        <v>79.8</v>
      </c>
      <c r="F13" s="9">
        <f t="shared" si="0"/>
        <v>166.2</v>
      </c>
      <c r="J13" s="6"/>
      <c r="K13" s="10"/>
      <c r="L13" s="10"/>
      <c r="M13" s="10"/>
      <c r="N13" s="8"/>
    </row>
    <row r="14" spans="1:15" ht="15.75" thickBot="1">
      <c r="B14" t="s">
        <v>84</v>
      </c>
      <c r="C14" t="s">
        <v>73</v>
      </c>
      <c r="D14" s="9">
        <v>83</v>
      </c>
      <c r="E14" s="9">
        <v>89.3</v>
      </c>
      <c r="F14" s="9">
        <f t="shared" si="0"/>
        <v>172.3</v>
      </c>
      <c r="J14" s="11"/>
      <c r="K14" s="12"/>
      <c r="L14" s="12"/>
      <c r="M14" s="12"/>
      <c r="N14" s="13"/>
    </row>
    <row r="15" spans="1:15">
      <c r="B15" t="s">
        <v>43</v>
      </c>
      <c r="C15" t="s">
        <v>85</v>
      </c>
      <c r="D15" s="9">
        <v>89.6</v>
      </c>
      <c r="E15" s="9">
        <v>82.2</v>
      </c>
      <c r="F15" s="9">
        <f t="shared" si="0"/>
        <v>171.8</v>
      </c>
    </row>
    <row r="16" spans="1:15">
      <c r="D16" s="20" t="s">
        <v>25</v>
      </c>
      <c r="E16" s="20"/>
      <c r="F16" s="9">
        <f>SUM(L5:L10)</f>
        <v>1116.3999999999999</v>
      </c>
      <c r="G16" t="s">
        <v>26</v>
      </c>
    </row>
    <row r="17" spans="4:7">
      <c r="D17" s="20" t="s">
        <v>27</v>
      </c>
      <c r="E17" s="20"/>
      <c r="F17" s="9">
        <f>AVERAGE(L5:L10)</f>
        <v>186.06666666666663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" sqref="B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86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87</v>
      </c>
      <c r="C5" t="s">
        <v>88</v>
      </c>
      <c r="D5" s="9">
        <v>97</v>
      </c>
      <c r="E5" s="9">
        <v>93.9</v>
      </c>
      <c r="F5" s="9">
        <f>SUM(D5:E5)</f>
        <v>190.9</v>
      </c>
      <c r="J5" s="6"/>
      <c r="K5" s="10" t="s">
        <v>12</v>
      </c>
      <c r="L5" s="10">
        <f>LARGE(F5:F15,1)</f>
        <v>190.9</v>
      </c>
      <c r="M5" s="10" t="s">
        <v>13</v>
      </c>
      <c r="N5" s="8"/>
    </row>
    <row r="6" spans="1:15">
      <c r="A6">
        <v>2</v>
      </c>
      <c r="B6" t="s">
        <v>89</v>
      </c>
      <c r="C6" t="s">
        <v>90</v>
      </c>
      <c r="D6" s="9">
        <v>90.9</v>
      </c>
      <c r="E6" s="9">
        <v>94.3</v>
      </c>
      <c r="F6" s="9">
        <f t="shared" ref="F6:F14" si="0">SUM(D6:E6)</f>
        <v>185.2</v>
      </c>
      <c r="J6" s="6"/>
      <c r="K6" s="10" t="s">
        <v>14</v>
      </c>
      <c r="L6" s="10">
        <f>LARGE(F5:F15,2)</f>
        <v>186.2</v>
      </c>
      <c r="M6" s="10" t="s">
        <v>15</v>
      </c>
      <c r="N6" s="8"/>
    </row>
    <row r="7" spans="1:15">
      <c r="A7">
        <v>3</v>
      </c>
      <c r="B7" t="s">
        <v>91</v>
      </c>
      <c r="C7" t="s">
        <v>92</v>
      </c>
      <c r="D7" s="9">
        <v>90.7</v>
      </c>
      <c r="E7" s="9">
        <v>95</v>
      </c>
      <c r="F7" s="9">
        <f t="shared" si="0"/>
        <v>185.7</v>
      </c>
      <c r="J7" s="6"/>
      <c r="K7" s="10" t="s">
        <v>16</v>
      </c>
      <c r="L7" s="10">
        <f>LARGE(F5:F15,3)</f>
        <v>185.7</v>
      </c>
      <c r="M7" s="10" t="s">
        <v>17</v>
      </c>
      <c r="N7" s="8"/>
    </row>
    <row r="8" spans="1:15">
      <c r="A8">
        <v>4</v>
      </c>
      <c r="B8" t="s">
        <v>94</v>
      </c>
      <c r="C8" t="s">
        <v>93</v>
      </c>
      <c r="D8" s="9">
        <v>92</v>
      </c>
      <c r="E8" s="9">
        <v>89.8</v>
      </c>
      <c r="F8" s="9">
        <f t="shared" si="0"/>
        <v>181.8</v>
      </c>
      <c r="J8" s="6"/>
      <c r="K8" s="10" t="s">
        <v>18</v>
      </c>
      <c r="L8" s="10">
        <f>LARGE(F5:F15,4)</f>
        <v>185.2</v>
      </c>
      <c r="M8" s="10" t="s">
        <v>19</v>
      </c>
      <c r="N8" s="8"/>
    </row>
    <row r="9" spans="1:15">
      <c r="A9">
        <v>5</v>
      </c>
      <c r="B9" t="s">
        <v>34</v>
      </c>
      <c r="C9" t="s">
        <v>95</v>
      </c>
      <c r="D9" s="9">
        <v>93.1</v>
      </c>
      <c r="E9" s="9">
        <v>87.1</v>
      </c>
      <c r="F9" s="9">
        <f t="shared" si="0"/>
        <v>180.2</v>
      </c>
      <c r="J9" s="6"/>
      <c r="K9" s="10" t="s">
        <v>20</v>
      </c>
      <c r="L9" s="10">
        <f>LARGE(F5:F15,5)</f>
        <v>181.8</v>
      </c>
      <c r="M9" s="10" t="s">
        <v>21</v>
      </c>
      <c r="N9" s="8"/>
    </row>
    <row r="10" spans="1:15">
      <c r="A10">
        <v>6</v>
      </c>
      <c r="B10" t="s">
        <v>96</v>
      </c>
      <c r="C10" t="s">
        <v>97</v>
      </c>
      <c r="D10" s="9">
        <v>92.2</v>
      </c>
      <c r="E10" s="9">
        <v>94</v>
      </c>
      <c r="F10" s="9">
        <f t="shared" si="0"/>
        <v>186.2</v>
      </c>
      <c r="J10" s="6"/>
      <c r="K10" s="10" t="s">
        <v>22</v>
      </c>
      <c r="L10" s="10">
        <f>LARGE(F5:F15,6)</f>
        <v>180.2</v>
      </c>
      <c r="M10" s="10" t="s">
        <v>23</v>
      </c>
      <c r="N10" s="8"/>
    </row>
    <row r="11" spans="1:15">
      <c r="A11">
        <v>7</v>
      </c>
      <c r="B11" t="s">
        <v>98</v>
      </c>
      <c r="C11" t="s">
        <v>45</v>
      </c>
      <c r="D11" s="9">
        <v>90.9</v>
      </c>
      <c r="E11" s="9">
        <v>76.3</v>
      </c>
      <c r="F11" s="9">
        <f t="shared" si="0"/>
        <v>167.2</v>
      </c>
      <c r="J11" s="6"/>
      <c r="K11" s="10"/>
      <c r="L11" s="10"/>
      <c r="M11" s="10"/>
      <c r="N11" s="8"/>
    </row>
    <row r="12" spans="1:15">
      <c r="A12">
        <v>8</v>
      </c>
      <c r="D12" s="9"/>
      <c r="E12" s="9"/>
      <c r="F12" s="9">
        <f t="shared" si="0"/>
        <v>0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1110</v>
      </c>
      <c r="G16" t="s">
        <v>26</v>
      </c>
    </row>
    <row r="17" spans="4:7">
      <c r="D17" s="20" t="s">
        <v>27</v>
      </c>
      <c r="E17" s="20"/>
      <c r="F17" s="9">
        <f>AVERAGE(L5:L10)</f>
        <v>185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" sqref="B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99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100</v>
      </c>
      <c r="C5" t="s">
        <v>101</v>
      </c>
      <c r="D5" s="9">
        <v>87.1</v>
      </c>
      <c r="E5" s="9">
        <v>75.3</v>
      </c>
      <c r="F5" s="9">
        <f>SUM(D5:E5)</f>
        <v>162.39999999999998</v>
      </c>
      <c r="J5" s="6"/>
      <c r="K5" s="10" t="s">
        <v>12</v>
      </c>
      <c r="L5" s="10">
        <f>LARGE(F5:F15,1)</f>
        <v>194</v>
      </c>
      <c r="M5" s="10" t="s">
        <v>13</v>
      </c>
      <c r="N5" s="8"/>
    </row>
    <row r="6" spans="1:15">
      <c r="A6">
        <v>2</v>
      </c>
      <c r="B6" t="s">
        <v>57</v>
      </c>
      <c r="C6" t="s">
        <v>102</v>
      </c>
      <c r="D6" s="9">
        <v>91</v>
      </c>
      <c r="E6" s="9">
        <v>95</v>
      </c>
      <c r="F6" s="9">
        <f t="shared" ref="F6:F14" si="0">SUM(D6:E6)</f>
        <v>186</v>
      </c>
      <c r="J6" s="6"/>
      <c r="K6" s="10" t="s">
        <v>14</v>
      </c>
      <c r="L6" s="10">
        <f>LARGE(F5:F15,2)</f>
        <v>188.8</v>
      </c>
      <c r="M6" s="10" t="s">
        <v>15</v>
      </c>
      <c r="N6" s="8"/>
    </row>
    <row r="7" spans="1:15">
      <c r="A7">
        <v>3</v>
      </c>
      <c r="B7" t="s">
        <v>57</v>
      </c>
      <c r="C7" t="s">
        <v>103</v>
      </c>
      <c r="D7" s="9">
        <v>92.7</v>
      </c>
      <c r="E7" s="9">
        <v>96.1</v>
      </c>
      <c r="F7" s="9">
        <f t="shared" si="0"/>
        <v>188.8</v>
      </c>
      <c r="J7" s="6"/>
      <c r="K7" s="10" t="s">
        <v>16</v>
      </c>
      <c r="L7" s="10">
        <f>LARGE(F5:F15,3)</f>
        <v>186</v>
      </c>
      <c r="M7" s="10" t="s">
        <v>17</v>
      </c>
      <c r="N7" s="8"/>
    </row>
    <row r="8" spans="1:15">
      <c r="A8">
        <v>4</v>
      </c>
      <c r="B8" t="s">
        <v>104</v>
      </c>
      <c r="C8" t="s">
        <v>105</v>
      </c>
      <c r="D8" s="9">
        <v>95.6</v>
      </c>
      <c r="E8" s="9">
        <v>98.4</v>
      </c>
      <c r="F8" s="9">
        <f t="shared" si="0"/>
        <v>194</v>
      </c>
      <c r="J8" s="6"/>
      <c r="K8" s="10" t="s">
        <v>18</v>
      </c>
      <c r="L8" s="10">
        <f>LARGE(F5:F15,4)</f>
        <v>180.8</v>
      </c>
      <c r="M8" s="10" t="s">
        <v>19</v>
      </c>
      <c r="N8" s="8"/>
    </row>
    <row r="9" spans="1:15">
      <c r="A9">
        <v>5</v>
      </c>
      <c r="B9" t="s">
        <v>106</v>
      </c>
      <c r="C9" t="s">
        <v>107</v>
      </c>
      <c r="D9" s="9">
        <v>91.9</v>
      </c>
      <c r="E9" s="9">
        <v>88.9</v>
      </c>
      <c r="F9" s="9">
        <f t="shared" si="0"/>
        <v>180.8</v>
      </c>
      <c r="J9" s="6"/>
      <c r="K9" s="10" t="s">
        <v>20</v>
      </c>
      <c r="L9" s="10">
        <f>LARGE(F5:F15,5)</f>
        <v>177.8</v>
      </c>
      <c r="M9" s="10" t="s">
        <v>21</v>
      </c>
      <c r="N9" s="8"/>
    </row>
    <row r="10" spans="1:15">
      <c r="A10">
        <v>6</v>
      </c>
      <c r="B10" t="s">
        <v>106</v>
      </c>
      <c r="C10" t="s">
        <v>73</v>
      </c>
      <c r="D10" s="9">
        <v>86.9</v>
      </c>
      <c r="E10" s="9">
        <v>90.9</v>
      </c>
      <c r="F10" s="9">
        <f t="shared" si="0"/>
        <v>177.8</v>
      </c>
      <c r="J10" s="6"/>
      <c r="K10" s="10" t="s">
        <v>22</v>
      </c>
      <c r="L10" s="10">
        <f>LARGE(F5:F15,6)</f>
        <v>162.39999999999998</v>
      </c>
      <c r="M10" s="10" t="s">
        <v>23</v>
      </c>
      <c r="N10" s="8"/>
    </row>
    <row r="11" spans="1:15">
      <c r="A11">
        <v>7</v>
      </c>
      <c r="B11" t="s">
        <v>100</v>
      </c>
      <c r="C11" t="s">
        <v>108</v>
      </c>
      <c r="D11" s="9">
        <v>67.099999999999994</v>
      </c>
      <c r="E11" s="9">
        <v>72.099999999999994</v>
      </c>
      <c r="F11" s="9">
        <f t="shared" si="0"/>
        <v>139.19999999999999</v>
      </c>
      <c r="J11" s="6"/>
      <c r="K11" s="10"/>
      <c r="L11" s="10"/>
      <c r="M11" s="10"/>
      <c r="N11" s="8"/>
    </row>
    <row r="12" spans="1:15">
      <c r="A12">
        <v>8</v>
      </c>
      <c r="D12" s="9"/>
      <c r="E12" s="9"/>
      <c r="F12" s="9">
        <f t="shared" si="0"/>
        <v>0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1089.7999999999997</v>
      </c>
      <c r="G16" t="s">
        <v>26</v>
      </c>
    </row>
    <row r="17" spans="4:7">
      <c r="D17" s="20" t="s">
        <v>27</v>
      </c>
      <c r="E17" s="20"/>
      <c r="F17" s="9">
        <f>AVERAGE(L5:L10)</f>
        <v>181.6333333333333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B2" sqref="B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109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110</v>
      </c>
      <c r="C5" t="s">
        <v>62</v>
      </c>
      <c r="D5" s="9">
        <v>91.5</v>
      </c>
      <c r="E5" s="9">
        <v>93.8</v>
      </c>
      <c r="F5" s="9">
        <f>SUM(D5:E5)</f>
        <v>185.3</v>
      </c>
      <c r="J5" s="6"/>
      <c r="K5" s="10" t="s">
        <v>12</v>
      </c>
      <c r="L5" s="10">
        <f>LARGE(F5:F15,1)</f>
        <v>188.1</v>
      </c>
      <c r="M5" s="10" t="s">
        <v>13</v>
      </c>
      <c r="N5" s="8"/>
    </row>
    <row r="6" spans="1:15">
      <c r="A6">
        <v>2</v>
      </c>
      <c r="B6" t="s">
        <v>111</v>
      </c>
      <c r="C6" t="s">
        <v>112</v>
      </c>
      <c r="D6" s="9">
        <v>91.4</v>
      </c>
      <c r="E6" s="9">
        <v>91</v>
      </c>
      <c r="F6" s="9">
        <f t="shared" ref="F6:F14" si="0">SUM(D6:E6)</f>
        <v>182.4</v>
      </c>
      <c r="J6" s="6"/>
      <c r="K6" s="10" t="s">
        <v>14</v>
      </c>
      <c r="L6" s="10">
        <f>LARGE(F5:F15,2)</f>
        <v>185.3</v>
      </c>
      <c r="M6" s="10" t="s">
        <v>15</v>
      </c>
      <c r="N6" s="8"/>
    </row>
    <row r="7" spans="1:15">
      <c r="A7">
        <v>3</v>
      </c>
      <c r="B7" t="s">
        <v>113</v>
      </c>
      <c r="C7" t="s">
        <v>114</v>
      </c>
      <c r="D7" s="9">
        <v>80.3</v>
      </c>
      <c r="E7" s="9">
        <v>92.6</v>
      </c>
      <c r="F7" s="9">
        <f t="shared" si="0"/>
        <v>172.89999999999998</v>
      </c>
      <c r="J7" s="6"/>
      <c r="K7" s="10" t="s">
        <v>16</v>
      </c>
      <c r="L7" s="10">
        <f>LARGE(F5:F15,3)</f>
        <v>182.4</v>
      </c>
      <c r="M7" s="10" t="s">
        <v>17</v>
      </c>
      <c r="N7" s="8"/>
    </row>
    <row r="8" spans="1:15">
      <c r="A8">
        <v>4</v>
      </c>
      <c r="B8" t="s">
        <v>113</v>
      </c>
      <c r="C8" t="s">
        <v>115</v>
      </c>
      <c r="D8" s="9">
        <v>94.8</v>
      </c>
      <c r="E8" s="9">
        <v>93.3</v>
      </c>
      <c r="F8" s="9">
        <f t="shared" si="0"/>
        <v>188.1</v>
      </c>
      <c r="J8" s="6"/>
      <c r="K8" s="10" t="s">
        <v>18</v>
      </c>
      <c r="L8" s="10">
        <f>LARGE(F5:F15,4)</f>
        <v>172.89999999999998</v>
      </c>
      <c r="M8" s="10" t="s">
        <v>19</v>
      </c>
      <c r="N8" s="8"/>
    </row>
    <row r="9" spans="1:15">
      <c r="A9">
        <v>5</v>
      </c>
      <c r="B9" t="s">
        <v>116</v>
      </c>
      <c r="C9" t="s">
        <v>42</v>
      </c>
      <c r="D9" s="9">
        <v>74.099999999999994</v>
      </c>
      <c r="E9" s="9">
        <v>70.400000000000006</v>
      </c>
      <c r="F9" s="9">
        <f t="shared" si="0"/>
        <v>144.5</v>
      </c>
      <c r="J9" s="6"/>
      <c r="K9" s="10" t="s">
        <v>20</v>
      </c>
      <c r="L9" s="10">
        <f>LARGE(F5:F15,5)</f>
        <v>144.5</v>
      </c>
      <c r="M9" s="10" t="s">
        <v>21</v>
      </c>
      <c r="N9" s="8"/>
    </row>
    <row r="10" spans="1:15">
      <c r="A10">
        <v>6</v>
      </c>
      <c r="D10" s="9"/>
      <c r="E10" s="9"/>
      <c r="F10" s="9">
        <f t="shared" si="0"/>
        <v>0</v>
      </c>
      <c r="J10" s="6"/>
      <c r="K10" s="10" t="s">
        <v>22</v>
      </c>
      <c r="L10" s="10">
        <f>LARGE(F5:F15,6)</f>
        <v>0</v>
      </c>
      <c r="M10" s="10" t="s">
        <v>23</v>
      </c>
      <c r="N10" s="8"/>
    </row>
    <row r="11" spans="1:15">
      <c r="A11">
        <v>7</v>
      </c>
      <c r="D11" s="9"/>
      <c r="E11" s="9"/>
      <c r="F11" s="9">
        <f t="shared" si="0"/>
        <v>0</v>
      </c>
      <c r="J11" s="6"/>
      <c r="K11" s="10"/>
      <c r="L11" s="10"/>
      <c r="M11" s="10"/>
      <c r="N11" s="8"/>
    </row>
    <row r="12" spans="1:15">
      <c r="A12">
        <v>8</v>
      </c>
      <c r="D12" s="9"/>
      <c r="E12" s="9"/>
      <c r="F12" s="9">
        <f t="shared" si="0"/>
        <v>0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873.19999999999993</v>
      </c>
      <c r="G16" t="s">
        <v>26</v>
      </c>
    </row>
    <row r="17" spans="4:7">
      <c r="D17" s="20" t="s">
        <v>27</v>
      </c>
      <c r="E17" s="20"/>
      <c r="F17" s="9">
        <f>AVERAGE(L5:L10)</f>
        <v>145.53333333333333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O17"/>
  <sheetViews>
    <sheetView workbookViewId="0">
      <selection activeCell="H25" sqref="H25:H2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117</v>
      </c>
      <c r="C2" t="s">
        <v>0</v>
      </c>
      <c r="D2" t="s">
        <v>28</v>
      </c>
      <c r="F2" s="1">
        <v>43160</v>
      </c>
    </row>
    <row r="3" spans="1:15">
      <c r="B3" s="18" t="s">
        <v>1</v>
      </c>
      <c r="C3" s="18"/>
      <c r="D3" s="18" t="s">
        <v>2</v>
      </c>
      <c r="E3" s="18"/>
      <c r="F3" s="18"/>
      <c r="J3" s="2"/>
      <c r="K3" s="19" t="s">
        <v>3</v>
      </c>
      <c r="L3" s="19"/>
      <c r="M3" s="19"/>
      <c r="N3" s="3"/>
      <c r="O3" s="4"/>
    </row>
    <row r="4" spans="1:15"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J4" s="6"/>
      <c r="K4" s="7" t="s">
        <v>9</v>
      </c>
      <c r="L4" s="7" t="s">
        <v>10</v>
      </c>
      <c r="M4" s="7" t="s">
        <v>11</v>
      </c>
      <c r="N4" s="8"/>
    </row>
    <row r="5" spans="1:15">
      <c r="A5">
        <v>1</v>
      </c>
      <c r="B5" t="s">
        <v>52</v>
      </c>
      <c r="C5" t="s">
        <v>118</v>
      </c>
      <c r="D5" s="9">
        <v>96.1</v>
      </c>
      <c r="E5" s="9">
        <v>94.1</v>
      </c>
      <c r="F5" s="9">
        <f>SUM(D5:E5)</f>
        <v>190.2</v>
      </c>
      <c r="J5" s="6"/>
      <c r="K5" s="10" t="s">
        <v>12</v>
      </c>
      <c r="L5" s="10">
        <f>LARGE(F5:F15,1)</f>
        <v>190.2</v>
      </c>
      <c r="M5" s="10" t="s">
        <v>13</v>
      </c>
      <c r="N5" s="8"/>
    </row>
    <row r="6" spans="1:15">
      <c r="A6">
        <v>2</v>
      </c>
      <c r="B6" t="s">
        <v>119</v>
      </c>
      <c r="C6" t="s">
        <v>120</v>
      </c>
      <c r="D6" s="9">
        <v>91.4</v>
      </c>
      <c r="E6" s="9">
        <v>87.7</v>
      </c>
      <c r="F6" s="9">
        <f t="shared" ref="F6:F14" si="0">SUM(D6:E6)</f>
        <v>179.10000000000002</v>
      </c>
      <c r="J6" s="6"/>
      <c r="K6" s="10" t="s">
        <v>14</v>
      </c>
      <c r="L6" s="10">
        <f>LARGE(F5:F15,2)</f>
        <v>179.10000000000002</v>
      </c>
      <c r="M6" s="10" t="s">
        <v>15</v>
      </c>
      <c r="N6" s="8"/>
    </row>
    <row r="7" spans="1:15">
      <c r="A7">
        <v>3</v>
      </c>
      <c r="D7" s="9"/>
      <c r="E7" s="9"/>
      <c r="F7" s="9">
        <f t="shared" si="0"/>
        <v>0</v>
      </c>
      <c r="J7" s="6"/>
      <c r="K7" s="10" t="s">
        <v>16</v>
      </c>
      <c r="L7" s="10">
        <f>LARGE(F5:F15,3)</f>
        <v>0</v>
      </c>
      <c r="M7" s="10" t="s">
        <v>17</v>
      </c>
      <c r="N7" s="8"/>
    </row>
    <row r="8" spans="1:15">
      <c r="A8">
        <v>4</v>
      </c>
      <c r="D8" s="9"/>
      <c r="E8" s="9"/>
      <c r="F8" s="9">
        <f t="shared" si="0"/>
        <v>0</v>
      </c>
      <c r="J8" s="6"/>
      <c r="K8" s="10" t="s">
        <v>18</v>
      </c>
      <c r="L8" s="10">
        <f>LARGE(F5:F15,4)</f>
        <v>0</v>
      </c>
      <c r="M8" s="10" t="s">
        <v>19</v>
      </c>
      <c r="N8" s="8"/>
    </row>
    <row r="9" spans="1:15">
      <c r="A9">
        <v>5</v>
      </c>
      <c r="D9" s="9"/>
      <c r="E9" s="9"/>
      <c r="F9" s="9">
        <f t="shared" si="0"/>
        <v>0</v>
      </c>
      <c r="J9" s="6"/>
      <c r="K9" s="10" t="s">
        <v>20</v>
      </c>
      <c r="L9" s="10">
        <f>LARGE(F5:F15,5)</f>
        <v>0</v>
      </c>
      <c r="M9" s="10" t="s">
        <v>21</v>
      </c>
      <c r="N9" s="8"/>
    </row>
    <row r="10" spans="1:15">
      <c r="A10">
        <v>6</v>
      </c>
      <c r="D10" s="9"/>
      <c r="E10" s="9"/>
      <c r="F10" s="9">
        <f t="shared" si="0"/>
        <v>0</v>
      </c>
      <c r="J10" s="6"/>
      <c r="K10" s="10" t="s">
        <v>22</v>
      </c>
      <c r="L10" s="10">
        <f>LARGE(F5:F15,6)</f>
        <v>0</v>
      </c>
      <c r="M10" s="10" t="s">
        <v>23</v>
      </c>
      <c r="N10" s="8"/>
    </row>
    <row r="11" spans="1:15">
      <c r="A11">
        <v>7</v>
      </c>
      <c r="D11" s="9"/>
      <c r="E11" s="9"/>
      <c r="F11" s="9">
        <f t="shared" si="0"/>
        <v>0</v>
      </c>
      <c r="J11" s="6"/>
      <c r="K11" s="10"/>
      <c r="L11" s="10"/>
      <c r="M11" s="10"/>
      <c r="N11" s="8"/>
    </row>
    <row r="12" spans="1:15">
      <c r="A12">
        <v>8</v>
      </c>
      <c r="D12" s="9"/>
      <c r="E12" s="9"/>
      <c r="F12" s="9">
        <f t="shared" si="0"/>
        <v>0</v>
      </c>
      <c r="J12" s="6"/>
      <c r="K12" s="10" t="s">
        <v>24</v>
      </c>
      <c r="L12" s="10"/>
      <c r="M12" s="10"/>
      <c r="N12" s="8"/>
    </row>
    <row r="13" spans="1:15">
      <c r="D13" s="9"/>
      <c r="E13" s="9"/>
      <c r="F13" s="9">
        <f t="shared" si="0"/>
        <v>0</v>
      </c>
      <c r="J13" s="6"/>
      <c r="K13" s="10"/>
      <c r="L13" s="10"/>
      <c r="M13" s="10"/>
      <c r="N13" s="8"/>
    </row>
    <row r="14" spans="1:15" ht="15.75" thickBot="1">
      <c r="D14" s="9"/>
      <c r="E14" s="9"/>
      <c r="F14" s="9">
        <f t="shared" si="0"/>
        <v>0</v>
      </c>
      <c r="J14" s="11"/>
      <c r="K14" s="12"/>
      <c r="L14" s="12"/>
      <c r="M14" s="12"/>
      <c r="N14" s="13"/>
    </row>
    <row r="15" spans="1:15">
      <c r="D15" s="9"/>
      <c r="E15" s="9"/>
      <c r="F15" s="9"/>
    </row>
    <row r="16" spans="1:15">
      <c r="D16" s="20" t="s">
        <v>25</v>
      </c>
      <c r="E16" s="20"/>
      <c r="F16" s="9">
        <f>SUM(L5:L10)</f>
        <v>369.3</v>
      </c>
      <c r="G16" t="s">
        <v>26</v>
      </c>
    </row>
    <row r="17" spans="4:7">
      <c r="D17" s="20" t="s">
        <v>27</v>
      </c>
      <c r="E17" s="20"/>
      <c r="F17" s="9">
        <f>AVERAGE(L5:L10)</f>
        <v>61.550000000000004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G4" sqref="G4:G19"/>
    </sheetView>
  </sheetViews>
  <sheetFormatPr baseColWidth="10" defaultRowHeight="15"/>
  <sheetData>
    <row r="1" spans="1:12">
      <c r="B1" t="s">
        <v>130</v>
      </c>
      <c r="H1" t="s">
        <v>131</v>
      </c>
    </row>
    <row r="3" spans="1:12"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</row>
    <row r="4" spans="1:12">
      <c r="A4">
        <v>1</v>
      </c>
      <c r="B4" t="s">
        <v>50</v>
      </c>
      <c r="C4" t="s">
        <v>73</v>
      </c>
      <c r="D4" s="9">
        <v>100.8</v>
      </c>
      <c r="E4" s="9">
        <v>99.1</v>
      </c>
      <c r="F4" s="9">
        <f t="shared" ref="F4:F41" si="0">SUM(D4:E4)</f>
        <v>199.89999999999998</v>
      </c>
      <c r="G4">
        <v>1</v>
      </c>
      <c r="H4" t="s">
        <v>38</v>
      </c>
      <c r="I4" t="s">
        <v>39</v>
      </c>
      <c r="J4" s="9">
        <v>97.4</v>
      </c>
      <c r="K4" s="9">
        <v>98.3</v>
      </c>
      <c r="L4" s="9">
        <f t="shared" ref="L4:L19" si="1">SUM(J4:K4)</f>
        <v>195.7</v>
      </c>
    </row>
    <row r="5" spans="1:12">
      <c r="A5">
        <v>2</v>
      </c>
      <c r="B5" t="s">
        <v>34</v>
      </c>
      <c r="C5" t="s">
        <v>35</v>
      </c>
      <c r="D5" s="9">
        <v>96.8</v>
      </c>
      <c r="E5" s="9">
        <v>97.2</v>
      </c>
      <c r="F5" s="9">
        <f t="shared" si="0"/>
        <v>194</v>
      </c>
      <c r="G5">
        <v>2</v>
      </c>
      <c r="H5" t="s">
        <v>41</v>
      </c>
      <c r="I5" t="s">
        <v>42</v>
      </c>
      <c r="J5" s="9">
        <v>97.8</v>
      </c>
      <c r="K5" s="9">
        <v>97.6</v>
      </c>
      <c r="L5" s="9">
        <f t="shared" si="1"/>
        <v>195.39999999999998</v>
      </c>
    </row>
    <row r="6" spans="1:12">
      <c r="A6">
        <v>3</v>
      </c>
      <c r="B6" t="s">
        <v>104</v>
      </c>
      <c r="C6" t="s">
        <v>105</v>
      </c>
      <c r="D6" s="9">
        <v>95.6</v>
      </c>
      <c r="E6" s="9">
        <v>98.4</v>
      </c>
      <c r="F6" s="9">
        <f t="shared" si="0"/>
        <v>194</v>
      </c>
      <c r="G6">
        <v>3</v>
      </c>
      <c r="H6" t="s">
        <v>36</v>
      </c>
      <c r="I6" t="s">
        <v>37</v>
      </c>
      <c r="J6" s="9">
        <v>94.3</v>
      </c>
      <c r="K6" s="9">
        <v>99.5</v>
      </c>
      <c r="L6" s="9">
        <f t="shared" si="1"/>
        <v>193.8</v>
      </c>
    </row>
    <row r="7" spans="1:12">
      <c r="A7">
        <v>4</v>
      </c>
      <c r="B7" t="s">
        <v>87</v>
      </c>
      <c r="C7" t="s">
        <v>88</v>
      </c>
      <c r="D7" s="9">
        <v>97</v>
      </c>
      <c r="E7" s="9">
        <v>93.9</v>
      </c>
      <c r="F7" s="9">
        <f t="shared" si="0"/>
        <v>190.9</v>
      </c>
      <c r="G7">
        <v>4</v>
      </c>
      <c r="H7" t="s">
        <v>43</v>
      </c>
      <c r="I7" t="s">
        <v>44</v>
      </c>
      <c r="J7" s="9">
        <v>94.2</v>
      </c>
      <c r="K7" s="9">
        <v>97.8</v>
      </c>
      <c r="L7" s="9">
        <f t="shared" si="1"/>
        <v>192</v>
      </c>
    </row>
    <row r="8" spans="1:12">
      <c r="A8">
        <v>5</v>
      </c>
      <c r="B8" t="s">
        <v>57</v>
      </c>
      <c r="C8" t="s">
        <v>58</v>
      </c>
      <c r="D8" s="9">
        <v>93.1</v>
      </c>
      <c r="E8" s="9">
        <v>97.7</v>
      </c>
      <c r="F8" s="9">
        <f t="shared" si="0"/>
        <v>190.8</v>
      </c>
      <c r="G8">
        <v>5</v>
      </c>
      <c r="H8" t="s">
        <v>52</v>
      </c>
      <c r="I8" t="s">
        <v>118</v>
      </c>
      <c r="J8" s="9">
        <v>96.1</v>
      </c>
      <c r="K8" s="9">
        <v>94.1</v>
      </c>
      <c r="L8" s="9">
        <f t="shared" si="1"/>
        <v>190.2</v>
      </c>
    </row>
    <row r="9" spans="1:12">
      <c r="A9">
        <v>6</v>
      </c>
      <c r="B9" t="s">
        <v>48</v>
      </c>
      <c r="C9" t="s">
        <v>49</v>
      </c>
      <c r="D9" s="9">
        <v>94.7</v>
      </c>
      <c r="E9" s="9">
        <v>94.2</v>
      </c>
      <c r="F9" s="9">
        <f t="shared" si="0"/>
        <v>188.9</v>
      </c>
      <c r="G9">
        <v>6</v>
      </c>
      <c r="H9" t="s">
        <v>57</v>
      </c>
      <c r="I9" t="s">
        <v>103</v>
      </c>
      <c r="J9" s="9">
        <v>92.7</v>
      </c>
      <c r="K9" s="9">
        <v>96.1</v>
      </c>
      <c r="L9" s="9">
        <f t="shared" si="1"/>
        <v>188.8</v>
      </c>
    </row>
    <row r="10" spans="1:12">
      <c r="A10">
        <v>7</v>
      </c>
      <c r="B10" t="s">
        <v>41</v>
      </c>
      <c r="C10" t="s">
        <v>65</v>
      </c>
      <c r="D10" s="9">
        <v>96.3</v>
      </c>
      <c r="E10" s="9">
        <v>91.9</v>
      </c>
      <c r="F10" s="9">
        <f t="shared" si="0"/>
        <v>188.2</v>
      </c>
      <c r="G10">
        <v>7</v>
      </c>
      <c r="H10" t="s">
        <v>113</v>
      </c>
      <c r="I10" t="s">
        <v>115</v>
      </c>
      <c r="J10" s="9">
        <v>94.8</v>
      </c>
      <c r="K10" s="9">
        <v>93.3</v>
      </c>
      <c r="L10" s="9">
        <f t="shared" si="1"/>
        <v>188.1</v>
      </c>
    </row>
    <row r="11" spans="1:12">
      <c r="A11">
        <v>8</v>
      </c>
      <c r="B11" t="s">
        <v>43</v>
      </c>
      <c r="C11" t="s">
        <v>45</v>
      </c>
      <c r="D11" s="9">
        <v>90</v>
      </c>
      <c r="E11" s="9">
        <v>97.9</v>
      </c>
      <c r="F11" s="9">
        <f t="shared" si="0"/>
        <v>187.9</v>
      </c>
      <c r="G11">
        <v>8</v>
      </c>
      <c r="H11" t="s">
        <v>57</v>
      </c>
      <c r="I11" t="s">
        <v>102</v>
      </c>
      <c r="J11" s="9">
        <v>91</v>
      </c>
      <c r="K11" s="9">
        <v>95</v>
      </c>
      <c r="L11" s="9">
        <f t="shared" si="1"/>
        <v>186</v>
      </c>
    </row>
    <row r="12" spans="1:12">
      <c r="A12">
        <v>9</v>
      </c>
      <c r="B12" t="s">
        <v>78</v>
      </c>
      <c r="C12" t="s">
        <v>80</v>
      </c>
      <c r="D12" s="9">
        <v>92.8</v>
      </c>
      <c r="E12" s="9">
        <v>95</v>
      </c>
      <c r="F12" s="9">
        <f t="shared" si="0"/>
        <v>187.8</v>
      </c>
      <c r="G12">
        <v>9</v>
      </c>
      <c r="H12" t="s">
        <v>106</v>
      </c>
      <c r="I12" t="s">
        <v>107</v>
      </c>
      <c r="J12" s="9">
        <v>91.9</v>
      </c>
      <c r="K12" s="9">
        <v>88.9</v>
      </c>
      <c r="L12" s="9">
        <f t="shared" si="1"/>
        <v>180.8</v>
      </c>
    </row>
    <row r="13" spans="1:12">
      <c r="A13">
        <v>10</v>
      </c>
      <c r="B13" t="s">
        <v>61</v>
      </c>
      <c r="C13" t="s">
        <v>62</v>
      </c>
      <c r="D13" s="9">
        <v>93</v>
      </c>
      <c r="E13" s="9">
        <v>94.7</v>
      </c>
      <c r="F13" s="9">
        <f t="shared" si="0"/>
        <v>187.7</v>
      </c>
      <c r="G13">
        <v>10</v>
      </c>
      <c r="H13" t="s">
        <v>74</v>
      </c>
      <c r="I13" t="s">
        <v>75</v>
      </c>
      <c r="J13" s="9">
        <v>92</v>
      </c>
      <c r="K13" s="9">
        <v>88</v>
      </c>
      <c r="L13" s="9">
        <f t="shared" si="1"/>
        <v>180</v>
      </c>
    </row>
    <row r="14" spans="1:12">
      <c r="A14">
        <v>11</v>
      </c>
      <c r="B14" t="s">
        <v>30</v>
      </c>
      <c r="C14" t="s">
        <v>31</v>
      </c>
      <c r="D14" s="9">
        <v>90.3</v>
      </c>
      <c r="E14" s="9">
        <v>97.2</v>
      </c>
      <c r="F14" s="9">
        <f t="shared" si="0"/>
        <v>187.5</v>
      </c>
      <c r="G14">
        <v>11</v>
      </c>
      <c r="H14" t="s">
        <v>50</v>
      </c>
      <c r="I14" t="s">
        <v>51</v>
      </c>
      <c r="J14" s="9">
        <v>88.1</v>
      </c>
      <c r="K14" s="9">
        <v>88.4</v>
      </c>
      <c r="L14" s="9">
        <f t="shared" si="1"/>
        <v>176.5</v>
      </c>
    </row>
    <row r="15" spans="1:12">
      <c r="A15">
        <v>12</v>
      </c>
      <c r="B15" t="s">
        <v>78</v>
      </c>
      <c r="C15" t="s">
        <v>79</v>
      </c>
      <c r="D15" s="9">
        <v>94.4</v>
      </c>
      <c r="E15" s="9">
        <v>92.7</v>
      </c>
      <c r="F15" s="9">
        <f t="shared" si="0"/>
        <v>187.10000000000002</v>
      </c>
      <c r="G15">
        <v>12</v>
      </c>
      <c r="H15" t="s">
        <v>68</v>
      </c>
      <c r="I15" t="s">
        <v>69</v>
      </c>
      <c r="J15" s="9">
        <v>92.3</v>
      </c>
      <c r="K15" s="9">
        <v>82.9</v>
      </c>
      <c r="L15" s="9">
        <f t="shared" si="1"/>
        <v>175.2</v>
      </c>
    </row>
    <row r="16" spans="1:12">
      <c r="A16">
        <v>13</v>
      </c>
      <c r="B16" t="s">
        <v>96</v>
      </c>
      <c r="C16" t="s">
        <v>97</v>
      </c>
      <c r="D16" s="9">
        <v>92.2</v>
      </c>
      <c r="E16" s="9">
        <v>94</v>
      </c>
      <c r="F16" s="9">
        <f t="shared" si="0"/>
        <v>186.2</v>
      </c>
      <c r="G16">
        <v>13</v>
      </c>
      <c r="H16" t="s">
        <v>30</v>
      </c>
      <c r="I16" t="s">
        <v>32</v>
      </c>
      <c r="J16" s="9">
        <v>83.8</v>
      </c>
      <c r="K16" s="9">
        <v>90.4</v>
      </c>
      <c r="L16" s="9">
        <f t="shared" si="1"/>
        <v>174.2</v>
      </c>
    </row>
    <row r="17" spans="1:12">
      <c r="A17">
        <v>14</v>
      </c>
      <c r="B17" t="s">
        <v>91</v>
      </c>
      <c r="C17" t="s">
        <v>92</v>
      </c>
      <c r="D17" s="9">
        <v>90.7</v>
      </c>
      <c r="E17" s="9">
        <v>95</v>
      </c>
      <c r="F17" s="9">
        <f t="shared" si="0"/>
        <v>185.7</v>
      </c>
      <c r="G17">
        <v>14</v>
      </c>
      <c r="H17" t="s">
        <v>100</v>
      </c>
      <c r="I17" t="s">
        <v>101</v>
      </c>
      <c r="J17" s="9">
        <v>87.1</v>
      </c>
      <c r="K17" s="9">
        <v>75.3</v>
      </c>
      <c r="L17" s="9">
        <f t="shared" si="1"/>
        <v>162.39999999999998</v>
      </c>
    </row>
    <row r="18" spans="1:12">
      <c r="A18">
        <v>15</v>
      </c>
      <c r="B18" t="s">
        <v>110</v>
      </c>
      <c r="C18" t="s">
        <v>62</v>
      </c>
      <c r="D18" s="9">
        <v>91.5</v>
      </c>
      <c r="E18" s="9">
        <v>93.8</v>
      </c>
      <c r="F18" s="9">
        <f t="shared" si="0"/>
        <v>185.3</v>
      </c>
      <c r="G18">
        <v>15</v>
      </c>
      <c r="H18" t="s">
        <v>74</v>
      </c>
      <c r="I18" t="s">
        <v>82</v>
      </c>
      <c r="J18" s="9">
        <v>75.8</v>
      </c>
      <c r="K18" s="9">
        <v>77.8</v>
      </c>
      <c r="L18" s="9">
        <f t="shared" si="1"/>
        <v>153.6</v>
      </c>
    </row>
    <row r="19" spans="1:12">
      <c r="A19">
        <v>16</v>
      </c>
      <c r="B19" t="s">
        <v>89</v>
      </c>
      <c r="C19" t="s">
        <v>90</v>
      </c>
      <c r="D19" s="9">
        <v>90.9</v>
      </c>
      <c r="E19" s="9">
        <v>94.3</v>
      </c>
      <c r="F19" s="9">
        <f t="shared" si="0"/>
        <v>185.2</v>
      </c>
      <c r="G19">
        <v>16</v>
      </c>
      <c r="H19" t="s">
        <v>116</v>
      </c>
      <c r="I19" t="s">
        <v>42</v>
      </c>
      <c r="J19" s="9">
        <v>74.099999999999994</v>
      </c>
      <c r="K19" s="9">
        <v>70.400000000000006</v>
      </c>
      <c r="L19" s="9">
        <f t="shared" si="1"/>
        <v>144.5</v>
      </c>
    </row>
    <row r="20" spans="1:12">
      <c r="A20">
        <v>17</v>
      </c>
      <c r="B20" t="s">
        <v>59</v>
      </c>
      <c r="C20" t="s">
        <v>60</v>
      </c>
      <c r="D20" s="9">
        <v>93.8</v>
      </c>
      <c r="E20" s="9">
        <v>90.5</v>
      </c>
      <c r="F20" s="9">
        <f t="shared" si="0"/>
        <v>184.3</v>
      </c>
    </row>
    <row r="21" spans="1:12">
      <c r="A21">
        <v>18</v>
      </c>
      <c r="B21" t="s">
        <v>30</v>
      </c>
      <c r="C21" t="s">
        <v>33</v>
      </c>
      <c r="D21" s="9">
        <v>91.8</v>
      </c>
      <c r="E21" s="9">
        <v>92.4</v>
      </c>
      <c r="F21" s="9">
        <f t="shared" si="0"/>
        <v>184.2</v>
      </c>
    </row>
    <row r="22" spans="1:12">
      <c r="A22">
        <v>19</v>
      </c>
      <c r="B22" t="s">
        <v>66</v>
      </c>
      <c r="C22" t="s">
        <v>67</v>
      </c>
      <c r="D22" s="9">
        <v>96.6</v>
      </c>
      <c r="E22" s="9">
        <v>87.1</v>
      </c>
      <c r="F22" s="9">
        <f t="shared" si="0"/>
        <v>183.7</v>
      </c>
    </row>
    <row r="23" spans="1:12">
      <c r="A23">
        <v>20</v>
      </c>
      <c r="B23" t="s">
        <v>111</v>
      </c>
      <c r="C23" t="s">
        <v>112</v>
      </c>
      <c r="D23" s="9">
        <v>91.4</v>
      </c>
      <c r="E23" s="9">
        <v>91</v>
      </c>
      <c r="F23" s="9">
        <f t="shared" si="0"/>
        <v>182.4</v>
      </c>
    </row>
    <row r="24" spans="1:12">
      <c r="A24">
        <v>21</v>
      </c>
      <c r="B24" t="s">
        <v>63</v>
      </c>
      <c r="C24" t="s">
        <v>64</v>
      </c>
      <c r="D24" s="9">
        <v>90.3</v>
      </c>
      <c r="E24" s="9">
        <v>92</v>
      </c>
      <c r="F24" s="9">
        <f t="shared" si="0"/>
        <v>182.3</v>
      </c>
    </row>
    <row r="25" spans="1:12">
      <c r="A25">
        <v>22</v>
      </c>
      <c r="B25" t="s">
        <v>94</v>
      </c>
      <c r="C25" t="s">
        <v>93</v>
      </c>
      <c r="D25" s="9">
        <v>92</v>
      </c>
      <c r="E25" s="9">
        <v>89.8</v>
      </c>
      <c r="F25" s="9">
        <f t="shared" si="0"/>
        <v>181.8</v>
      </c>
    </row>
    <row r="26" spans="1:12">
      <c r="A26">
        <v>23</v>
      </c>
      <c r="B26" t="s">
        <v>76</v>
      </c>
      <c r="C26" t="s">
        <v>77</v>
      </c>
      <c r="D26" s="9">
        <v>91.9</v>
      </c>
      <c r="E26" s="9">
        <v>89</v>
      </c>
      <c r="F26" s="9">
        <f t="shared" si="0"/>
        <v>180.9</v>
      </c>
    </row>
    <row r="27" spans="1:12">
      <c r="A27">
        <v>24</v>
      </c>
      <c r="B27" t="s">
        <v>50</v>
      </c>
      <c r="C27" t="s">
        <v>71</v>
      </c>
      <c r="D27" s="9">
        <v>88.3</v>
      </c>
      <c r="E27" s="9">
        <v>92.4</v>
      </c>
      <c r="F27" s="9">
        <f t="shared" si="0"/>
        <v>180.7</v>
      </c>
    </row>
    <row r="28" spans="1:12">
      <c r="A28">
        <v>25</v>
      </c>
      <c r="B28" t="s">
        <v>46</v>
      </c>
      <c r="C28" t="s">
        <v>47</v>
      </c>
      <c r="D28" s="9">
        <v>87</v>
      </c>
      <c r="E28" s="9">
        <v>93.3</v>
      </c>
      <c r="F28" s="9">
        <f t="shared" si="0"/>
        <v>180.3</v>
      </c>
    </row>
    <row r="29" spans="1:12">
      <c r="A29">
        <v>26</v>
      </c>
      <c r="B29" t="s">
        <v>34</v>
      </c>
      <c r="C29" t="s">
        <v>95</v>
      </c>
      <c r="D29" s="9">
        <v>93.1</v>
      </c>
      <c r="E29" s="9">
        <v>87.1</v>
      </c>
      <c r="F29" s="9">
        <f t="shared" si="0"/>
        <v>180.2</v>
      </c>
    </row>
    <row r="30" spans="1:12">
      <c r="A30">
        <v>27</v>
      </c>
      <c r="B30" t="s">
        <v>119</v>
      </c>
      <c r="C30" t="s">
        <v>120</v>
      </c>
      <c r="D30" s="9">
        <v>91.4</v>
      </c>
      <c r="E30" s="9">
        <v>87.7</v>
      </c>
      <c r="F30" s="9">
        <f t="shared" si="0"/>
        <v>179.10000000000002</v>
      </c>
    </row>
    <row r="31" spans="1:12">
      <c r="A31">
        <v>28</v>
      </c>
      <c r="B31" t="s">
        <v>106</v>
      </c>
      <c r="C31" t="s">
        <v>73</v>
      </c>
      <c r="D31" s="9">
        <v>86.9</v>
      </c>
      <c r="E31" s="9">
        <v>90.9</v>
      </c>
      <c r="F31" s="9">
        <f t="shared" si="0"/>
        <v>177.8</v>
      </c>
    </row>
    <row r="32" spans="1:12">
      <c r="A32">
        <v>29</v>
      </c>
      <c r="B32" t="s">
        <v>70</v>
      </c>
      <c r="C32" t="s">
        <v>71</v>
      </c>
      <c r="D32" s="9">
        <v>84.6</v>
      </c>
      <c r="E32" s="9">
        <v>92.1</v>
      </c>
      <c r="F32" s="9">
        <f t="shared" si="0"/>
        <v>176.7</v>
      </c>
    </row>
    <row r="33" spans="1:6">
      <c r="A33">
        <v>30</v>
      </c>
      <c r="B33" t="s">
        <v>74</v>
      </c>
      <c r="C33" t="s">
        <v>81</v>
      </c>
      <c r="D33" s="9">
        <v>88.3</v>
      </c>
      <c r="E33" s="9">
        <v>88.1</v>
      </c>
      <c r="F33" s="9">
        <f t="shared" si="0"/>
        <v>176.39999999999998</v>
      </c>
    </row>
    <row r="34" spans="1:6">
      <c r="A34">
        <v>31</v>
      </c>
      <c r="B34" t="s">
        <v>113</v>
      </c>
      <c r="C34" t="s">
        <v>114</v>
      </c>
      <c r="D34" s="9">
        <v>80.3</v>
      </c>
      <c r="E34" s="9">
        <v>92.6</v>
      </c>
      <c r="F34" s="9">
        <f t="shared" si="0"/>
        <v>172.89999999999998</v>
      </c>
    </row>
    <row r="35" spans="1:6">
      <c r="A35">
        <v>32</v>
      </c>
      <c r="B35" t="s">
        <v>84</v>
      </c>
      <c r="C35" t="s">
        <v>73</v>
      </c>
      <c r="D35" s="9">
        <v>83</v>
      </c>
      <c r="E35" s="9">
        <v>89.3</v>
      </c>
      <c r="F35" s="9">
        <f t="shared" si="0"/>
        <v>172.3</v>
      </c>
    </row>
    <row r="36" spans="1:6">
      <c r="A36">
        <v>33</v>
      </c>
      <c r="B36" t="s">
        <v>43</v>
      </c>
      <c r="C36" t="s">
        <v>85</v>
      </c>
      <c r="D36" s="9">
        <v>89.6</v>
      </c>
      <c r="E36" s="9">
        <v>82.2</v>
      </c>
      <c r="F36" s="9">
        <f t="shared" si="0"/>
        <v>171.8</v>
      </c>
    </row>
    <row r="37" spans="1:6">
      <c r="A37">
        <v>34</v>
      </c>
      <c r="B37" t="s">
        <v>52</v>
      </c>
      <c r="C37" t="s">
        <v>53</v>
      </c>
      <c r="D37" s="9">
        <v>83.1</v>
      </c>
      <c r="E37" s="9">
        <v>86.8</v>
      </c>
      <c r="F37" s="9">
        <f t="shared" si="0"/>
        <v>169.89999999999998</v>
      </c>
    </row>
    <row r="38" spans="1:6">
      <c r="A38">
        <v>35</v>
      </c>
      <c r="B38" t="s">
        <v>54</v>
      </c>
      <c r="C38" t="s">
        <v>55</v>
      </c>
      <c r="D38" s="9">
        <v>86.8</v>
      </c>
      <c r="E38" s="9">
        <v>82.9</v>
      </c>
      <c r="F38" s="9">
        <f t="shared" si="0"/>
        <v>169.7</v>
      </c>
    </row>
    <row r="39" spans="1:6">
      <c r="A39">
        <v>36</v>
      </c>
      <c r="B39" t="s">
        <v>98</v>
      </c>
      <c r="C39" t="s">
        <v>45</v>
      </c>
      <c r="D39" s="9">
        <v>90.9</v>
      </c>
      <c r="E39" s="9">
        <v>76.3</v>
      </c>
      <c r="F39" s="9">
        <f t="shared" si="0"/>
        <v>167.2</v>
      </c>
    </row>
    <row r="40" spans="1:6">
      <c r="A40">
        <v>37</v>
      </c>
      <c r="B40" t="s">
        <v>83</v>
      </c>
      <c r="C40" t="s">
        <v>65</v>
      </c>
      <c r="D40" s="9">
        <v>86.4</v>
      </c>
      <c r="E40" s="9">
        <v>79.8</v>
      </c>
      <c r="F40" s="9">
        <f t="shared" si="0"/>
        <v>166.2</v>
      </c>
    </row>
    <row r="41" spans="1:6">
      <c r="A41">
        <v>38</v>
      </c>
      <c r="B41" t="s">
        <v>100</v>
      </c>
      <c r="C41" t="s">
        <v>108</v>
      </c>
      <c r="D41" s="9">
        <v>67.099999999999994</v>
      </c>
      <c r="E41" s="9">
        <v>72.099999999999994</v>
      </c>
      <c r="F41" s="9">
        <f t="shared" si="0"/>
        <v>139.19999999999999</v>
      </c>
    </row>
  </sheetData>
  <sortState ref="H4:L19">
    <sortCondition descending="1" ref="L4:L1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Üfter</vt:lpstr>
      <vt:lpstr>Kolping</vt:lpstr>
      <vt:lpstr>Schützengilde</vt:lpstr>
      <vt:lpstr>Feuerwehr</vt:lpstr>
      <vt:lpstr>Königsblaue</vt:lpstr>
      <vt:lpstr>Nachbarschaft</vt:lpstr>
      <vt:lpstr>Badminton</vt:lpstr>
      <vt:lpstr>Sportfreunde</vt:lpstr>
      <vt:lpstr>Gesamt</vt:lpstr>
      <vt:lpstr>Mannschaften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2018-03-11T20:46:11Z</dcterms:created>
  <dcterms:modified xsi:type="dcterms:W3CDTF">2018-03-13T11:54:37Z</dcterms:modified>
</cp:coreProperties>
</file>